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northbayvillage-my.sharepoint.com/personal/arodriguez_nbvillage_com/Documents/Bids-ITB-RFP/YEAR 2026/ITB2026-002 for Landscape Maintenance Services/"/>
    </mc:Choice>
  </mc:AlternateContent>
  <xr:revisionPtr revIDLastSave="0" documentId="8_{35B3FD44-7C81-4220-B55F-9F77F3D5C3A2}" xr6:coauthVersionLast="47" xr6:coauthVersionMax="47" xr10:uidLastSave="{00000000-0000-0000-0000-000000000000}"/>
  <bookViews>
    <workbookView xWindow="-108" yWindow="-108" windowWidth="23256" windowHeight="12456" xr2:uid="{00000000-000D-0000-FFFF-FFFF00000000}"/>
  </bookViews>
  <sheets>
    <sheet name="Location" sheetId="2" r:id="rId1"/>
  </sheets>
  <definedNames>
    <definedName name="_xlnm.Print_Area" localSheetId="0">Location!$A$1:$AA$36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3" i="2" l="1"/>
  <c r="P11" i="2"/>
  <c r="Q11" i="2" s="1"/>
  <c r="O11" i="2"/>
  <c r="O10" i="2"/>
  <c r="I26" i="2"/>
  <c r="I18" i="2"/>
  <c r="I19" i="2"/>
  <c r="I20" i="2"/>
  <c r="I21" i="2"/>
  <c r="I22" i="2"/>
  <c r="I23" i="2"/>
  <c r="I24" i="2"/>
  <c r="I25" i="2"/>
  <c r="P6" i="2"/>
  <c r="Q6" i="2" s="1"/>
  <c r="O6" i="2"/>
  <c r="O7" i="2"/>
  <c r="P7" i="2"/>
  <c r="Q7" i="2" s="1"/>
  <c r="P5" i="2"/>
  <c r="Q5" i="2" s="1"/>
  <c r="O5" i="2"/>
  <c r="O8" i="2"/>
  <c r="O9" i="2"/>
  <c r="O12" i="2"/>
  <c r="O4" i="2"/>
  <c r="P4" i="2"/>
  <c r="Q4" i="2" s="1"/>
  <c r="P12" i="2"/>
  <c r="Q12" i="2" s="1"/>
  <c r="C29" i="2" l="1"/>
  <c r="C30" i="2"/>
  <c r="P3" i="2"/>
  <c r="C31" i="2" l="1"/>
  <c r="Q3" i="2"/>
</calcChain>
</file>

<file path=xl/sharedStrings.xml><?xml version="1.0" encoding="utf-8"?>
<sst xmlns="http://schemas.openxmlformats.org/spreadsheetml/2006/main" count="64" uniqueCount="44">
  <si>
    <t>Qty</t>
  </si>
  <si>
    <t>Unit Cost</t>
  </si>
  <si>
    <t>Location</t>
  </si>
  <si>
    <t>Line #</t>
  </si>
  <si>
    <t>Totals</t>
  </si>
  <si>
    <t>2.4 Quarterly Royal Palm Maintenance</t>
  </si>
  <si>
    <t>2.5 Annual Hardwood Tree and Palm Trimming</t>
  </si>
  <si>
    <t>2.3 Monthly Shrub and Hedge Maintenance</t>
  </si>
  <si>
    <t>2.7 Fertilization</t>
  </si>
  <si>
    <t>2.2 Bi-weekly Lawn Maintence</t>
  </si>
  <si>
    <t>2.6.1 Irrigation Maintenance</t>
  </si>
  <si>
    <t>Tresure Island Roads</t>
  </si>
  <si>
    <t>NBV Dog Park</t>
  </si>
  <si>
    <t>Vogel Park</t>
  </si>
  <si>
    <t>JFK Causeway Sections 1</t>
  </si>
  <si>
    <t>JFK Causeway Sections 2</t>
  </si>
  <si>
    <t>JFK Causeway Sections 3</t>
  </si>
  <si>
    <t>Foreman</t>
  </si>
  <si>
    <t>Laborer</t>
  </si>
  <si>
    <t>Flagman</t>
  </si>
  <si>
    <t>Dumptruck with Operator</t>
  </si>
  <si>
    <t>Trackloader with Operator</t>
  </si>
  <si>
    <t>Backhoe with Operator</t>
  </si>
  <si>
    <t>Description</t>
  </si>
  <si>
    <t>Per Hour</t>
  </si>
  <si>
    <t>Per Day</t>
  </si>
  <si>
    <t>Estimated Qty</t>
  </si>
  <si>
    <t>Cost Plus %</t>
  </si>
  <si>
    <t>Unit Description</t>
  </si>
  <si>
    <t>Part 1: Regular Service Items</t>
  </si>
  <si>
    <t>Part 2: Per Project Items</t>
  </si>
  <si>
    <t>TOTAL BID</t>
  </si>
  <si>
    <t>The undersigned attests to his/her authority to submit this bid and to bind the firm herein named to perform as per contract, if the firm is awarded the agreement by the Village. The undersigned further certifies that he/she has read the Request for Bid relating to this request and this bid is submitted with full knowledge and understanding of the requirements and time constraints noted herein.
By signing this form, the Bidder hereby declares that this bid is made without collusion with any other person or entity submitting a bid pursuant to this ITB. 
FIRM:___________________________________________________________
AUTHORIZED SIGNATURE:__________________________________________                    TITLE:____________________________________
PRINT OR TYPE NAME:______________________________________________                   DATE:_____________________________________</t>
  </si>
  <si>
    <t>Part 1: Base Bid for Regular Service Items</t>
  </si>
  <si>
    <t>Part 2: Project Rates</t>
  </si>
  <si>
    <t>TIES Walkway</t>
  </si>
  <si>
    <t>Materials and Supplies</t>
  </si>
  <si>
    <t>Cones</t>
  </si>
  <si>
    <t>Barricades</t>
  </si>
  <si>
    <t>Arrowboards</t>
  </si>
  <si>
    <t>Ansin Family Park</t>
  </si>
  <si>
    <t>Stormwater Park</t>
  </si>
  <si>
    <t>Community Center &amp; Schonberger Park</t>
  </si>
  <si>
    <t>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</si>
</sst>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quot;$&quot;#,##0.00"/>
  </numFmts>
  <fonts count="10" x14ac:knownFonts="1">
    <font>
      <sz val="11"/>
      <color theme="1"/>
      <name val="Calibri"/>
      <family val="2"/>
      <scheme val="minor"/>
    </font>
    <font>
      <sz val="11"/>
      <color theme="1"/>
      <name val="Calibri"/>
      <family val="2"/>
    </font>
    <font>
      <sz val="11"/>
      <color theme="1"/>
      <name val="Calibri"/>
      <family val="2"/>
      <scheme val="minor"/>
    </font>
    <font>
      <sz val="12"/>
      <color indexed="12"/>
      <name val="Times New Roman"/>
      <family val="1"/>
    </font>
    <font>
      <b/>
      <sz val="12"/>
      <name val="Times New Roman"/>
      <family val="1"/>
    </font>
    <font>
      <sz val="12"/>
      <name val="Times New Roman"/>
      <family val="1"/>
    </font>
    <font>
      <sz val="8"/>
      <name val="Calibri"/>
      <family val="2"/>
      <scheme val="minor"/>
    </font>
    <font>
      <sz val="12"/>
      <color theme="1"/>
      <name val="Calibri"/>
      <family val="2"/>
      <scheme val="minor"/>
    </font>
    <font>
      <b/>
      <sz val="12"/>
      <color theme="1"/>
      <name val="Calibri"/>
      <family val="2"/>
      <scheme val="minor"/>
    </font>
    <font>
      <b/>
      <sz val="12"/>
      <color indexed="12"/>
      <name val="Times New Roman"/>
      <family val="1"/>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1"/>
        <bgColor indexed="64"/>
      </patternFill>
    </fill>
  </fills>
  <borders count="20">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3">
    <xf numFmtId="0" fontId="0" fillId="0" borderId="0"/>
    <xf numFmtId="43" fontId="2" fillId="0" borderId="0" applyFont="0" applyFill="0" applyBorder="0" applyAlignment="0" applyProtection="0"/>
    <xf numFmtId="44" fontId="2" fillId="0" borderId="0" applyFont="0" applyFill="0" applyBorder="0" applyAlignment="0" applyProtection="0"/>
  </cellStyleXfs>
  <cellXfs count="79">
    <xf numFmtId="0" fontId="0" fillId="0" borderId="0" xfId="0"/>
    <xf numFmtId="0" fontId="3" fillId="0" borderId="0" xfId="0" applyFont="1" applyAlignment="1">
      <alignment horizontal="left"/>
    </xf>
    <xf numFmtId="0" fontId="5" fillId="2" borderId="2" xfId="0" applyFont="1" applyFill="1" applyBorder="1" applyAlignment="1">
      <alignment horizontal="left" vertical="top" wrapText="1"/>
    </xf>
    <xf numFmtId="43" fontId="4" fillId="0" borderId="1" xfId="0" applyNumberFormat="1" applyFont="1" applyBorder="1"/>
    <xf numFmtId="0" fontId="5" fillId="0" borderId="0" xfId="0" applyFont="1"/>
    <xf numFmtId="0" fontId="4" fillId="0" borderId="0" xfId="0" applyFont="1" applyAlignment="1">
      <alignment horizontal="center"/>
    </xf>
    <xf numFmtId="164" fontId="5" fillId="0" borderId="2" xfId="1" applyNumberFormat="1" applyFont="1" applyFill="1" applyBorder="1" applyAlignment="1" applyProtection="1">
      <alignment vertical="top" wrapText="1"/>
      <protection locked="0"/>
    </xf>
    <xf numFmtId="164" fontId="5" fillId="0" borderId="2" xfId="1" applyNumberFormat="1" applyFont="1" applyFill="1" applyBorder="1" applyAlignment="1" applyProtection="1">
      <alignment horizontal="center" vertical="top" wrapText="1"/>
      <protection locked="0"/>
    </xf>
    <xf numFmtId="44" fontId="5" fillId="3" borderId="2" xfId="2" applyFont="1" applyFill="1" applyBorder="1" applyAlignment="1" applyProtection="1">
      <alignment horizontal="center" vertical="top" wrapText="1"/>
      <protection locked="0"/>
    </xf>
    <xf numFmtId="0" fontId="5" fillId="0" borderId="2" xfId="0" applyFont="1" applyBorder="1" applyAlignment="1">
      <alignment horizontal="left" vertical="top" wrapText="1"/>
    </xf>
    <xf numFmtId="0" fontId="4" fillId="0" borderId="2" xfId="0" applyFont="1" applyBorder="1" applyAlignment="1">
      <alignment horizontal="center" wrapText="1"/>
    </xf>
    <xf numFmtId="0" fontId="7" fillId="0" borderId="0" xfId="0" applyFont="1"/>
    <xf numFmtId="0" fontId="4" fillId="0" borderId="0" xfId="0" applyFont="1" applyAlignment="1">
      <alignment horizontal="center" vertical="center"/>
    </xf>
    <xf numFmtId="0" fontId="4" fillId="0" borderId="2" xfId="0" applyFont="1" applyBorder="1" applyAlignment="1">
      <alignment horizontal="center" vertical="center"/>
    </xf>
    <xf numFmtId="44" fontId="4" fillId="0" borderId="0" xfId="0" applyNumberFormat="1" applyFont="1" applyAlignment="1">
      <alignment horizontal="center" vertical="center"/>
    </xf>
    <xf numFmtId="0" fontId="4" fillId="0" borderId="0" xfId="0" applyFont="1" applyAlignment="1">
      <alignment horizontal="center" vertical="center" wrapText="1"/>
    </xf>
    <xf numFmtId="165" fontId="4" fillId="0" borderId="0" xfId="0" applyNumberFormat="1" applyFont="1" applyAlignment="1">
      <alignment horizontal="center" vertical="center" wrapText="1"/>
    </xf>
    <xf numFmtId="0" fontId="8" fillId="0" borderId="0" xfId="0" applyFont="1" applyAlignment="1">
      <alignment horizontal="center" vertical="center" wrapText="1"/>
    </xf>
    <xf numFmtId="0" fontId="4" fillId="0" borderId="2" xfId="0" applyFont="1" applyBorder="1" applyAlignment="1">
      <alignment vertical="center" wrapText="1"/>
    </xf>
    <xf numFmtId="0" fontId="8" fillId="0" borderId="0" xfId="0" applyFont="1"/>
    <xf numFmtId="43" fontId="5" fillId="0" borderId="1" xfId="0" applyNumberFormat="1" applyFont="1" applyBorder="1"/>
    <xf numFmtId="0" fontId="4" fillId="0" borderId="0" xfId="0" applyFont="1"/>
    <xf numFmtId="0" fontId="9" fillId="0" borderId="0" xfId="0" applyFont="1" applyAlignment="1">
      <alignment horizontal="center"/>
    </xf>
    <xf numFmtId="0" fontId="8" fillId="0" borderId="0" xfId="0" applyFont="1" applyAlignment="1">
      <alignment horizontal="center"/>
    </xf>
    <xf numFmtId="0" fontId="4" fillId="0" borderId="7" xfId="0" applyFont="1" applyBorder="1" applyAlignment="1">
      <alignment horizontal="center" vertical="center"/>
    </xf>
    <xf numFmtId="1" fontId="5" fillId="0" borderId="7" xfId="0" applyNumberFormat="1" applyFont="1" applyBorder="1" applyAlignment="1">
      <alignment horizontal="center" vertical="top" wrapText="1"/>
    </xf>
    <xf numFmtId="43" fontId="4" fillId="0" borderId="3" xfId="0" applyNumberFormat="1" applyFont="1" applyBorder="1"/>
    <xf numFmtId="43" fontId="5" fillId="0" borderId="3" xfId="0" applyNumberFormat="1" applyFont="1" applyBorder="1"/>
    <xf numFmtId="0" fontId="4" fillId="0" borderId="7" xfId="0" applyFont="1" applyBorder="1" applyAlignment="1">
      <alignment vertical="center" wrapText="1"/>
    </xf>
    <xf numFmtId="0" fontId="4" fillId="0" borderId="8" xfId="0" applyFont="1" applyBorder="1" applyAlignment="1">
      <alignment wrapText="1"/>
    </xf>
    <xf numFmtId="44" fontId="5" fillId="0" borderId="8" xfId="2" applyFont="1" applyFill="1" applyBorder="1" applyAlignment="1">
      <alignment horizontal="center" vertical="top" wrapText="1"/>
    </xf>
    <xf numFmtId="0" fontId="8" fillId="0" borderId="7" xfId="0" applyFont="1" applyBorder="1"/>
    <xf numFmtId="0" fontId="8" fillId="0" borderId="9" xfId="0" applyFont="1" applyBorder="1" applyAlignment="1">
      <alignment horizontal="right"/>
    </xf>
    <xf numFmtId="1" fontId="5" fillId="0" borderId="9" xfId="0" applyNumberFormat="1" applyFont="1" applyBorder="1" applyAlignment="1">
      <alignment horizontal="center" vertical="top" wrapText="1"/>
    </xf>
    <xf numFmtId="0" fontId="7" fillId="0" borderId="10" xfId="0" applyFont="1" applyBorder="1"/>
    <xf numFmtId="0" fontId="5" fillId="2" borderId="10" xfId="0" applyFont="1" applyFill="1" applyBorder="1" applyAlignment="1">
      <alignment horizontal="left" vertical="top" wrapText="1"/>
    </xf>
    <xf numFmtId="44" fontId="5" fillId="3" borderId="10" xfId="2" applyFont="1" applyFill="1" applyBorder="1" applyAlignment="1" applyProtection="1">
      <alignment horizontal="center" vertical="top" wrapText="1"/>
      <protection locked="0"/>
    </xf>
    <xf numFmtId="164" fontId="5" fillId="0" borderId="10" xfId="1" applyNumberFormat="1" applyFont="1" applyFill="1" applyBorder="1" applyAlignment="1" applyProtection="1">
      <alignment horizontal="center" vertical="top" wrapText="1"/>
      <protection locked="0"/>
    </xf>
    <xf numFmtId="44" fontId="5" fillId="0" borderId="13" xfId="2" applyFont="1" applyFill="1" applyBorder="1" applyAlignment="1">
      <alignment horizontal="center" vertical="top"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44" fontId="5" fillId="4" borderId="10" xfId="2" applyFont="1" applyFill="1" applyBorder="1" applyAlignment="1" applyProtection="1">
      <alignment horizontal="center" vertical="top" wrapText="1"/>
      <protection locked="0"/>
    </xf>
    <xf numFmtId="164" fontId="5" fillId="4" borderId="10" xfId="1" applyNumberFormat="1" applyFont="1" applyFill="1" applyBorder="1" applyAlignment="1" applyProtection="1">
      <alignment vertical="top" wrapText="1"/>
      <protection locked="0"/>
    </xf>
    <xf numFmtId="0" fontId="7" fillId="0" borderId="1" xfId="0" applyFont="1" applyBorder="1" applyAlignment="1">
      <alignment horizontal="center"/>
    </xf>
    <xf numFmtId="0" fontId="7" fillId="0" borderId="3" xfId="0" applyFont="1" applyBorder="1" applyAlignment="1">
      <alignment horizont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10" fontId="7" fillId="3" borderId="11" xfId="0" applyNumberFormat="1" applyFont="1" applyFill="1" applyBorder="1" applyAlignment="1">
      <alignment horizontal="center"/>
    </xf>
    <xf numFmtId="10" fontId="7" fillId="3" borderId="12" xfId="0" applyNumberFormat="1" applyFont="1" applyFill="1" applyBorder="1" applyAlignment="1">
      <alignment horizontal="center"/>
    </xf>
    <xf numFmtId="44" fontId="5" fillId="3" borderId="1" xfId="0" applyNumberFormat="1" applyFont="1" applyFill="1" applyBorder="1" applyAlignment="1">
      <alignment horizontal="center" vertical="center"/>
    </xf>
    <xf numFmtId="44" fontId="5" fillId="3" borderId="3" xfId="0" applyNumberFormat="1" applyFont="1" applyFill="1" applyBorder="1" applyAlignment="1">
      <alignment horizontal="center" vertical="center"/>
    </xf>
    <xf numFmtId="44" fontId="7" fillId="0" borderId="11" xfId="0" applyNumberFormat="1" applyFont="1" applyBorder="1" applyAlignment="1">
      <alignment horizontal="center"/>
    </xf>
    <xf numFmtId="44" fontId="7" fillId="0" borderId="12" xfId="0" applyNumberFormat="1" applyFont="1" applyBorder="1" applyAlignment="1">
      <alignment horizontal="center"/>
    </xf>
    <xf numFmtId="0" fontId="4" fillId="0" borderId="2" xfId="0" applyFont="1" applyBorder="1" applyAlignment="1">
      <alignment horizontal="center" vertical="center"/>
    </xf>
    <xf numFmtId="0" fontId="4" fillId="0" borderId="8" xfId="0" applyFont="1" applyBorder="1" applyAlignment="1">
      <alignment horizontal="center" vertical="center"/>
    </xf>
    <xf numFmtId="44" fontId="5" fillId="0" borderId="2" xfId="0" applyNumberFormat="1" applyFont="1" applyBorder="1" applyAlignment="1">
      <alignment horizontal="center" vertical="center"/>
    </xf>
    <xf numFmtId="0" fontId="5" fillId="0" borderId="8" xfId="0" applyFont="1" applyBorder="1" applyAlignment="1">
      <alignment horizontal="center" vertical="center"/>
    </xf>
    <xf numFmtId="44" fontId="5" fillId="0" borderId="10" xfId="0" applyNumberFormat="1" applyFont="1" applyBorder="1" applyAlignment="1">
      <alignment horizontal="center" vertical="center"/>
    </xf>
    <xf numFmtId="0" fontId="5" fillId="0" borderId="13" xfId="0" applyFont="1" applyBorder="1" applyAlignment="1">
      <alignment horizontal="center" vertical="center"/>
    </xf>
    <xf numFmtId="0" fontId="7" fillId="0" borderId="11" xfId="0" applyFont="1" applyBorder="1" applyAlignment="1">
      <alignment horizontal="center"/>
    </xf>
    <xf numFmtId="0" fontId="7" fillId="0" borderId="12" xfId="0" applyFont="1" applyBorder="1" applyAlignment="1">
      <alignment horizontal="center"/>
    </xf>
    <xf numFmtId="44" fontId="8" fillId="0" borderId="10" xfId="0" applyNumberFormat="1" applyFont="1" applyBorder="1" applyAlignment="1">
      <alignment horizontal="center"/>
    </xf>
    <xf numFmtId="44" fontId="8" fillId="0" borderId="13" xfId="0" applyNumberFormat="1" applyFont="1" applyBorder="1" applyAlignment="1">
      <alignment horizontal="center"/>
    </xf>
    <xf numFmtId="0" fontId="1" fillId="0" borderId="0" xfId="0" applyFont="1" applyAlignment="1">
      <alignment horizontal="left" vertical="top" wrapText="1"/>
    </xf>
    <xf numFmtId="0" fontId="4" fillId="0" borderId="17" xfId="0" applyFont="1" applyBorder="1" applyAlignment="1">
      <alignment horizontal="center"/>
    </xf>
    <xf numFmtId="0" fontId="4" fillId="0" borderId="18" xfId="0" applyFont="1" applyBorder="1" applyAlignment="1">
      <alignment horizontal="center"/>
    </xf>
    <xf numFmtId="0" fontId="4" fillId="0" borderId="19" xfId="0" applyFont="1" applyBorder="1" applyAlignment="1">
      <alignment horizontal="center"/>
    </xf>
    <xf numFmtId="0" fontId="8" fillId="0" borderId="4" xfId="0" applyFont="1" applyBorder="1" applyAlignment="1">
      <alignment horizontal="center"/>
    </xf>
    <xf numFmtId="0" fontId="8" fillId="0" borderId="5" xfId="0" applyFont="1" applyBorder="1" applyAlignment="1">
      <alignment horizontal="center"/>
    </xf>
    <xf numFmtId="0" fontId="8" fillId="0" borderId="6" xfId="0" applyFont="1" applyBorder="1" applyAlignment="1">
      <alignment horizontal="center"/>
    </xf>
    <xf numFmtId="0" fontId="8" fillId="0" borderId="14" xfId="0" applyFont="1" applyBorder="1" applyAlignment="1" applyProtection="1">
      <alignment horizontal="center"/>
      <protection locked="0"/>
    </xf>
    <xf numFmtId="0" fontId="8" fillId="0" borderId="15" xfId="0" applyFont="1" applyBorder="1" applyAlignment="1" applyProtection="1">
      <alignment horizontal="center"/>
      <protection locked="0"/>
    </xf>
    <xf numFmtId="0" fontId="8" fillId="0" borderId="16" xfId="0" applyFont="1" applyBorder="1" applyAlignment="1" applyProtection="1">
      <alignment horizontal="center"/>
      <protection locked="0"/>
    </xf>
    <xf numFmtId="44" fontId="8" fillId="0" borderId="2" xfId="0" applyNumberFormat="1" applyFont="1" applyBorder="1" applyAlignment="1">
      <alignment horizontal="center"/>
    </xf>
    <xf numFmtId="44" fontId="8" fillId="0" borderId="8" xfId="0" applyNumberFormat="1" applyFont="1" applyBorder="1" applyAlignment="1">
      <alignment horizontal="center"/>
    </xf>
    <xf numFmtId="0" fontId="4" fillId="0" borderId="15" xfId="0" applyFont="1" applyBorder="1" applyAlignment="1">
      <alignment horizontal="center" vertical="center" wrapText="1"/>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39"/>
  <sheetViews>
    <sheetView tabSelected="1" view="pageBreakPreview" zoomScale="85" zoomScaleNormal="85" zoomScaleSheetLayoutView="85" workbookViewId="0">
      <selection activeCell="I17" sqref="I17:J17"/>
    </sheetView>
  </sheetViews>
  <sheetFormatPr defaultColWidth="8.77734375" defaultRowHeight="15.6" x14ac:dyDescent="0.3"/>
  <cols>
    <col min="1" max="1" width="9.6640625" style="11" customWidth="1"/>
    <col min="2" max="2" width="38.77734375" style="11" customWidth="1"/>
    <col min="3" max="3" width="12" style="11" customWidth="1"/>
    <col min="4" max="4" width="6" style="11" customWidth="1"/>
    <col min="5" max="5" width="12" style="11" customWidth="1"/>
    <col min="6" max="6" width="5.109375" style="11" customWidth="1"/>
    <col min="7" max="7" width="12" style="11" customWidth="1"/>
    <col min="8" max="8" width="6" style="11" customWidth="1"/>
    <col min="9" max="9" width="12" style="11" customWidth="1"/>
    <col min="10" max="10" width="6" style="11" customWidth="1"/>
    <col min="11" max="11" width="12" style="11" customWidth="1"/>
    <col min="12" max="12" width="6" style="11" customWidth="1"/>
    <col min="13" max="13" width="12" style="11" customWidth="1"/>
    <col min="14" max="14" width="6" style="11" customWidth="1"/>
    <col min="15" max="15" width="15.21875" style="11" customWidth="1"/>
    <col min="16" max="16" width="21.6640625" style="11" hidden="1" customWidth="1"/>
    <col min="17" max="17" width="14" style="11" hidden="1" customWidth="1"/>
    <col min="18" max="18" width="19.6640625" style="11" hidden="1" customWidth="1"/>
    <col min="19" max="19" width="45" style="11" hidden="1" customWidth="1"/>
    <col min="20" max="20" width="0" style="11" hidden="1" customWidth="1"/>
    <col min="21" max="21" width="40" style="11" hidden="1" customWidth="1"/>
    <col min="22" max="22" width="34.88671875" style="11" hidden="1" customWidth="1"/>
    <col min="23" max="23" width="22.88671875" style="11" hidden="1" customWidth="1"/>
    <col min="24" max="24" width="18.33203125" style="11" hidden="1" customWidth="1"/>
    <col min="25" max="25" width="27.6640625" style="11" hidden="1" customWidth="1"/>
    <col min="26" max="26" width="18.33203125" style="11" hidden="1" customWidth="1"/>
    <col min="27" max="27" width="27.6640625" style="11" hidden="1" customWidth="1"/>
    <col min="28" max="16384" width="8.77734375" style="11"/>
  </cols>
  <sheetData>
    <row r="1" spans="1:26" s="19" customFormat="1" ht="16.2" thickBot="1" x14ac:dyDescent="0.35">
      <c r="A1" s="67" t="s">
        <v>33</v>
      </c>
      <c r="B1" s="68"/>
      <c r="C1" s="68"/>
      <c r="D1" s="68"/>
      <c r="E1" s="68"/>
      <c r="F1" s="68"/>
      <c r="G1" s="68"/>
      <c r="H1" s="68"/>
      <c r="I1" s="68"/>
      <c r="J1" s="68"/>
      <c r="K1" s="68"/>
      <c r="L1" s="68"/>
      <c r="M1" s="68"/>
      <c r="N1" s="68"/>
      <c r="O1" s="69"/>
      <c r="P1" s="5"/>
      <c r="Q1" s="5"/>
      <c r="R1" s="5"/>
      <c r="S1" s="21"/>
      <c r="T1" s="21"/>
      <c r="U1" s="21"/>
      <c r="V1" s="21"/>
      <c r="W1" s="21"/>
      <c r="X1" s="21"/>
      <c r="Y1" s="21"/>
    </row>
    <row r="2" spans="1:26" s="17" customFormat="1" ht="70.05" customHeight="1" x14ac:dyDescent="0.3">
      <c r="A2" s="39"/>
      <c r="B2" s="40"/>
      <c r="C2" s="78" t="s">
        <v>9</v>
      </c>
      <c r="D2" s="78"/>
      <c r="E2" s="78" t="s">
        <v>7</v>
      </c>
      <c r="F2" s="78"/>
      <c r="G2" s="78" t="s">
        <v>5</v>
      </c>
      <c r="H2" s="78"/>
      <c r="I2" s="78" t="s">
        <v>6</v>
      </c>
      <c r="J2" s="78"/>
      <c r="K2" s="78" t="s">
        <v>10</v>
      </c>
      <c r="L2" s="78"/>
      <c r="M2" s="78" t="s">
        <v>8</v>
      </c>
      <c r="N2" s="78"/>
      <c r="O2" s="41"/>
      <c r="P2" s="16"/>
      <c r="Q2" s="16"/>
      <c r="R2" s="15"/>
      <c r="S2" s="15"/>
      <c r="T2" s="15"/>
      <c r="U2" s="15"/>
      <c r="V2" s="15"/>
      <c r="W2" s="15"/>
      <c r="X2" s="15"/>
      <c r="Y2" s="15"/>
    </row>
    <row r="3" spans="1:26" s="19" customFormat="1" x14ac:dyDescent="0.3">
      <c r="A3" s="28" t="s">
        <v>3</v>
      </c>
      <c r="B3" s="18" t="s">
        <v>2</v>
      </c>
      <c r="C3" s="10" t="s">
        <v>1</v>
      </c>
      <c r="D3" s="10" t="s">
        <v>0</v>
      </c>
      <c r="E3" s="10" t="s">
        <v>1</v>
      </c>
      <c r="F3" s="10" t="s">
        <v>0</v>
      </c>
      <c r="G3" s="10" t="s">
        <v>1</v>
      </c>
      <c r="H3" s="10" t="s">
        <v>0</v>
      </c>
      <c r="I3" s="10" t="s">
        <v>1</v>
      </c>
      <c r="J3" s="10" t="s">
        <v>0</v>
      </c>
      <c r="K3" s="10" t="s">
        <v>1</v>
      </c>
      <c r="L3" s="10" t="s">
        <v>0</v>
      </c>
      <c r="M3" s="10" t="s">
        <v>1</v>
      </c>
      <c r="N3" s="10" t="s">
        <v>0</v>
      </c>
      <c r="O3" s="29" t="s">
        <v>4</v>
      </c>
      <c r="P3" s="26">
        <f>SUMIF(S4:S13,"100-541-6002-34990", Q4:Q13)</f>
        <v>0</v>
      </c>
      <c r="Q3" s="3" t="e">
        <f>#REF!+P3</f>
        <v>#REF!</v>
      </c>
    </row>
    <row r="4" spans="1:26" ht="15" customHeight="1" x14ac:dyDescent="0.3">
      <c r="A4" s="25">
        <v>1</v>
      </c>
      <c r="B4" s="2" t="s">
        <v>14</v>
      </c>
      <c r="C4" s="8">
        <v>0</v>
      </c>
      <c r="D4" s="6">
        <v>26</v>
      </c>
      <c r="E4" s="8">
        <v>0</v>
      </c>
      <c r="F4" s="7">
        <v>12</v>
      </c>
      <c r="G4" s="8">
        <v>0</v>
      </c>
      <c r="H4" s="7">
        <v>4</v>
      </c>
      <c r="I4" s="8">
        <v>0</v>
      </c>
      <c r="J4" s="7">
        <v>1</v>
      </c>
      <c r="K4" s="8">
        <v>0</v>
      </c>
      <c r="L4" s="7">
        <v>12</v>
      </c>
      <c r="M4" s="8">
        <v>0</v>
      </c>
      <c r="N4" s="7">
        <v>1</v>
      </c>
      <c r="O4" s="30">
        <f>(C4*D4)+(E4*F4)+(G4*H4)+(I4*J4)+(K4*L4)+(M4*N4)</f>
        <v>0</v>
      </c>
      <c r="P4" s="27">
        <f>SUMIF(S4:S13,"1-519-6001-34990", Q4:Q13)</f>
        <v>0</v>
      </c>
      <c r="Q4" s="20" t="e">
        <f>#REF!+P4</f>
        <v>#REF!</v>
      </c>
    </row>
    <row r="5" spans="1:26" ht="15" customHeight="1" x14ac:dyDescent="0.3">
      <c r="A5" s="25">
        <v>2</v>
      </c>
      <c r="B5" s="2" t="s">
        <v>15</v>
      </c>
      <c r="C5" s="8">
        <v>0</v>
      </c>
      <c r="D5" s="6">
        <v>26</v>
      </c>
      <c r="E5" s="8">
        <v>0</v>
      </c>
      <c r="F5" s="7">
        <v>12</v>
      </c>
      <c r="G5" s="8">
        <v>0</v>
      </c>
      <c r="H5" s="7">
        <v>4</v>
      </c>
      <c r="I5" s="8">
        <v>0</v>
      </c>
      <c r="J5" s="7">
        <v>1</v>
      </c>
      <c r="K5" s="8">
        <v>0</v>
      </c>
      <c r="L5" s="7">
        <v>12</v>
      </c>
      <c r="M5" s="8">
        <v>0</v>
      </c>
      <c r="N5" s="7">
        <v>1</v>
      </c>
      <c r="O5" s="30">
        <f>(C5*D5)+(E5*F5)+(G5*H5)+(I5*J5)+(K5*L5)+(M5*N5)</f>
        <v>0</v>
      </c>
      <c r="P5" s="27">
        <f>SUMIF(S5:S13,"1-519-6001-34990", Q5:Q13)</f>
        <v>0</v>
      </c>
      <c r="Q5" s="20" t="e">
        <f>#REF!+P5</f>
        <v>#REF!</v>
      </c>
    </row>
    <row r="6" spans="1:26" ht="15" customHeight="1" x14ac:dyDescent="0.3">
      <c r="A6" s="25">
        <v>3</v>
      </c>
      <c r="B6" s="2" t="s">
        <v>16</v>
      </c>
      <c r="C6" s="8">
        <v>0</v>
      </c>
      <c r="D6" s="6">
        <v>26</v>
      </c>
      <c r="E6" s="8">
        <v>0</v>
      </c>
      <c r="F6" s="7">
        <v>12</v>
      </c>
      <c r="G6" s="8">
        <v>0</v>
      </c>
      <c r="H6" s="7">
        <v>4</v>
      </c>
      <c r="I6" s="8">
        <v>0</v>
      </c>
      <c r="J6" s="7">
        <v>1</v>
      </c>
      <c r="K6" s="8">
        <v>0</v>
      </c>
      <c r="L6" s="7">
        <v>12</v>
      </c>
      <c r="M6" s="8">
        <v>0</v>
      </c>
      <c r="N6" s="7">
        <v>1</v>
      </c>
      <c r="O6" s="30">
        <f>(C6*D6)+(E6*F6)+(G6*H6)+(I6*J6)+(K6*L6)+(M6*N6)</f>
        <v>0</v>
      </c>
      <c r="P6" s="27">
        <f>SUMIF(S6:S17,"1-519-6001-34990", Q6:Q17)</f>
        <v>0</v>
      </c>
      <c r="Q6" s="20" t="e">
        <f>#REF!+P6</f>
        <v>#REF!</v>
      </c>
    </row>
    <row r="7" spans="1:26" ht="15" customHeight="1" x14ac:dyDescent="0.3">
      <c r="A7" s="25">
        <v>4</v>
      </c>
      <c r="B7" s="9" t="s">
        <v>11</v>
      </c>
      <c r="C7" s="8">
        <v>0</v>
      </c>
      <c r="D7" s="6">
        <v>26</v>
      </c>
      <c r="E7" s="8">
        <v>0</v>
      </c>
      <c r="F7" s="7">
        <v>12</v>
      </c>
      <c r="G7" s="8">
        <v>0</v>
      </c>
      <c r="H7" s="7">
        <v>4</v>
      </c>
      <c r="I7" s="8">
        <v>0</v>
      </c>
      <c r="J7" s="7">
        <v>1</v>
      </c>
      <c r="K7" s="8">
        <v>0</v>
      </c>
      <c r="L7" s="7">
        <v>12</v>
      </c>
      <c r="M7" s="8">
        <v>0</v>
      </c>
      <c r="N7" s="7">
        <v>1</v>
      </c>
      <c r="O7" s="30">
        <f t="shared" ref="O7:O12" si="0">(C7*D7)+(E7*F7)+(G7*H7)+(I7*J7)+(K7*L7)+(M7*N7)</f>
        <v>0</v>
      </c>
      <c r="P7" s="27">
        <f>SUMIF(S4:S13,"1-519-6008-34990", Q4:Q13)</f>
        <v>0</v>
      </c>
      <c r="Q7" s="20" t="e">
        <f>#REF!+P7</f>
        <v>#REF!</v>
      </c>
    </row>
    <row r="8" spans="1:26" ht="15" customHeight="1" x14ac:dyDescent="0.3">
      <c r="A8" s="25">
        <v>5</v>
      </c>
      <c r="B8" s="9" t="s">
        <v>12</v>
      </c>
      <c r="C8" s="8">
        <v>0</v>
      </c>
      <c r="D8" s="6">
        <v>26</v>
      </c>
      <c r="E8" s="8">
        <v>0</v>
      </c>
      <c r="F8" s="7">
        <v>12</v>
      </c>
      <c r="G8" s="8">
        <v>0</v>
      </c>
      <c r="H8" s="7">
        <v>4</v>
      </c>
      <c r="I8" s="8">
        <v>0</v>
      </c>
      <c r="J8" s="7">
        <v>1</v>
      </c>
      <c r="K8" s="8">
        <v>0</v>
      </c>
      <c r="L8" s="7">
        <v>12</v>
      </c>
      <c r="M8" s="8">
        <v>0</v>
      </c>
      <c r="N8" s="7">
        <v>1</v>
      </c>
      <c r="O8" s="30">
        <f t="shared" si="0"/>
        <v>0</v>
      </c>
      <c r="P8" s="27"/>
      <c r="Q8" s="20"/>
    </row>
    <row r="9" spans="1:26" ht="15" customHeight="1" x14ac:dyDescent="0.3">
      <c r="A9" s="25">
        <v>6</v>
      </c>
      <c r="B9" s="9" t="s">
        <v>40</v>
      </c>
      <c r="C9" s="8">
        <v>0</v>
      </c>
      <c r="D9" s="6">
        <v>26</v>
      </c>
      <c r="E9" s="8">
        <v>0</v>
      </c>
      <c r="F9" s="7">
        <v>12</v>
      </c>
      <c r="G9" s="8">
        <v>0</v>
      </c>
      <c r="H9" s="7">
        <v>4</v>
      </c>
      <c r="I9" s="8">
        <v>0</v>
      </c>
      <c r="J9" s="7">
        <v>1</v>
      </c>
      <c r="K9" s="8">
        <v>0</v>
      </c>
      <c r="L9" s="7">
        <v>12</v>
      </c>
      <c r="M9" s="8">
        <v>0</v>
      </c>
      <c r="N9" s="7">
        <v>1</v>
      </c>
      <c r="O9" s="30">
        <f t="shared" si="0"/>
        <v>0</v>
      </c>
      <c r="P9" s="27"/>
      <c r="Q9" s="20"/>
    </row>
    <row r="10" spans="1:26" ht="15" customHeight="1" x14ac:dyDescent="0.3">
      <c r="A10" s="25">
        <v>7</v>
      </c>
      <c r="B10" s="9" t="s">
        <v>41</v>
      </c>
      <c r="C10" s="8">
        <v>0</v>
      </c>
      <c r="D10" s="6">
        <v>26</v>
      </c>
      <c r="E10" s="8">
        <v>0</v>
      </c>
      <c r="F10" s="7">
        <v>12</v>
      </c>
      <c r="G10" s="8">
        <v>0</v>
      </c>
      <c r="H10" s="7">
        <v>4</v>
      </c>
      <c r="I10" s="8">
        <v>0</v>
      </c>
      <c r="J10" s="7">
        <v>1</v>
      </c>
      <c r="K10" s="8">
        <v>0</v>
      </c>
      <c r="L10" s="7">
        <v>12</v>
      </c>
      <c r="M10" s="8">
        <v>0</v>
      </c>
      <c r="N10" s="7">
        <v>1</v>
      </c>
      <c r="O10" s="30">
        <f t="shared" ref="O10:O11" si="1">(C10*D10)+(E10*F10)+(G10*H10)+(I10*J10)+(K10*L10)+(M10*N10)</f>
        <v>0</v>
      </c>
      <c r="P10" s="27"/>
      <c r="Q10" s="20"/>
    </row>
    <row r="11" spans="1:26" ht="15" customHeight="1" x14ac:dyDescent="0.3">
      <c r="A11" s="25">
        <v>8</v>
      </c>
      <c r="B11" s="2" t="s">
        <v>13</v>
      </c>
      <c r="C11" s="8">
        <v>0</v>
      </c>
      <c r="D11" s="6">
        <v>26</v>
      </c>
      <c r="E11" s="8">
        <v>0</v>
      </c>
      <c r="F11" s="7">
        <v>12</v>
      </c>
      <c r="G11" s="8">
        <v>0</v>
      </c>
      <c r="H11" s="7">
        <v>4</v>
      </c>
      <c r="I11" s="8">
        <v>0</v>
      </c>
      <c r="J11" s="7">
        <v>1</v>
      </c>
      <c r="K11" s="8">
        <v>0</v>
      </c>
      <c r="L11" s="7">
        <v>12</v>
      </c>
      <c r="M11" s="8">
        <v>0</v>
      </c>
      <c r="N11" s="7">
        <v>1</v>
      </c>
      <c r="O11" s="30">
        <f t="shared" si="1"/>
        <v>0</v>
      </c>
      <c r="P11" s="27">
        <f>SUMIF(S6:S15,"1-539-6004-34990", Q6:Q15)</f>
        <v>0</v>
      </c>
      <c r="Q11" s="20" t="e">
        <f>#REF!+P11</f>
        <v>#REF!</v>
      </c>
    </row>
    <row r="12" spans="1:26" ht="15" customHeight="1" x14ac:dyDescent="0.3">
      <c r="A12" s="25">
        <v>9</v>
      </c>
      <c r="B12" s="2" t="s">
        <v>42</v>
      </c>
      <c r="C12" s="8">
        <v>0</v>
      </c>
      <c r="D12" s="6">
        <v>26</v>
      </c>
      <c r="E12" s="8">
        <v>0</v>
      </c>
      <c r="F12" s="7">
        <v>12</v>
      </c>
      <c r="G12" s="8">
        <v>0</v>
      </c>
      <c r="H12" s="7">
        <v>4</v>
      </c>
      <c r="I12" s="8">
        <v>0</v>
      </c>
      <c r="J12" s="7">
        <v>1</v>
      </c>
      <c r="K12" s="8">
        <v>0</v>
      </c>
      <c r="L12" s="7">
        <v>12</v>
      </c>
      <c r="M12" s="8">
        <v>0</v>
      </c>
      <c r="N12" s="7">
        <v>1</v>
      </c>
      <c r="O12" s="30">
        <f t="shared" si="0"/>
        <v>0</v>
      </c>
      <c r="P12" s="27">
        <f>SUMIF(S4:S13,"1-519-800-34990", Q4:Q13)</f>
        <v>0</v>
      </c>
      <c r="Q12" s="20" t="e">
        <f>#REF!+P12</f>
        <v>#REF!</v>
      </c>
    </row>
    <row r="13" spans="1:26" ht="15" customHeight="1" thickBot="1" x14ac:dyDescent="0.35">
      <c r="A13" s="25">
        <v>10</v>
      </c>
      <c r="B13" s="35" t="s">
        <v>35</v>
      </c>
      <c r="C13" s="42"/>
      <c r="D13" s="43"/>
      <c r="E13" s="36">
        <v>0</v>
      </c>
      <c r="F13" s="37">
        <v>12</v>
      </c>
      <c r="G13" s="36">
        <v>0</v>
      </c>
      <c r="H13" s="37">
        <v>4</v>
      </c>
      <c r="I13" s="36">
        <v>0</v>
      </c>
      <c r="J13" s="37">
        <v>1</v>
      </c>
      <c r="K13" s="36">
        <v>0</v>
      </c>
      <c r="L13" s="37">
        <v>12</v>
      </c>
      <c r="M13" s="36">
        <v>0</v>
      </c>
      <c r="N13" s="37">
        <v>1</v>
      </c>
      <c r="O13" s="38">
        <f>(E13*F13)+(G13*H13)+(I13*J13)+(K13*L13)+(M13*N13)</f>
        <v>0</v>
      </c>
      <c r="P13" s="27"/>
      <c r="Q13" s="20"/>
    </row>
    <row r="14" spans="1:26" ht="18.45" customHeight="1" thickBot="1" x14ac:dyDescent="0.35"/>
    <row r="15" spans="1:26" s="19" customFormat="1" x14ac:dyDescent="0.3">
      <c r="A15" s="70" t="s">
        <v>34</v>
      </c>
      <c r="B15" s="71"/>
      <c r="C15" s="71"/>
      <c r="D15" s="71"/>
      <c r="E15" s="71"/>
      <c r="F15" s="71"/>
      <c r="G15" s="71"/>
      <c r="H15" s="71"/>
      <c r="I15" s="71"/>
      <c r="J15" s="72"/>
    </row>
    <row r="16" spans="1:26" s="23" customFormat="1" x14ac:dyDescent="0.3">
      <c r="A16" s="24"/>
      <c r="B16" s="13" t="s">
        <v>23</v>
      </c>
      <c r="C16" s="46" t="s">
        <v>28</v>
      </c>
      <c r="D16" s="47"/>
      <c r="E16" s="46" t="s">
        <v>26</v>
      </c>
      <c r="F16" s="47"/>
      <c r="G16" s="46" t="s">
        <v>1</v>
      </c>
      <c r="H16" s="47"/>
      <c r="I16" s="56" t="s">
        <v>4</v>
      </c>
      <c r="J16" s="57"/>
      <c r="K16" s="12"/>
      <c r="L16" s="12"/>
      <c r="M16" s="12"/>
      <c r="N16" s="12"/>
      <c r="O16" s="12"/>
      <c r="P16" s="14"/>
      <c r="Q16" s="22"/>
      <c r="R16" s="22"/>
      <c r="S16" s="22"/>
      <c r="T16" s="22"/>
      <c r="U16" s="5"/>
      <c r="V16" s="5"/>
      <c r="W16" s="5"/>
      <c r="X16" s="5"/>
      <c r="Y16" s="5"/>
      <c r="Z16" s="5"/>
    </row>
    <row r="17" spans="1:26" x14ac:dyDescent="0.3">
      <c r="A17" s="25">
        <v>1</v>
      </c>
      <c r="B17" s="2" t="s">
        <v>17</v>
      </c>
      <c r="C17" s="44" t="s">
        <v>24</v>
      </c>
      <c r="D17" s="45"/>
      <c r="E17" s="48">
        <v>50</v>
      </c>
      <c r="F17" s="49"/>
      <c r="G17" s="52">
        <v>0</v>
      </c>
      <c r="H17" s="53"/>
      <c r="I17" s="58" t="s">
        <v>43</v>
      </c>
      <c r="J17" s="59"/>
      <c r="P17" s="1"/>
      <c r="Q17" s="1"/>
      <c r="R17" s="1"/>
      <c r="S17" s="1"/>
      <c r="T17" s="1"/>
      <c r="U17" s="4"/>
      <c r="V17" s="4"/>
      <c r="W17" s="4"/>
      <c r="X17" s="4"/>
      <c r="Y17" s="4"/>
      <c r="Z17" s="4"/>
    </row>
    <row r="18" spans="1:26" x14ac:dyDescent="0.3">
      <c r="A18" s="25">
        <v>2</v>
      </c>
      <c r="B18" s="2" t="s">
        <v>18</v>
      </c>
      <c r="C18" s="44" t="s">
        <v>24</v>
      </c>
      <c r="D18" s="45"/>
      <c r="E18" s="44">
        <v>200</v>
      </c>
      <c r="F18" s="45"/>
      <c r="G18" s="52">
        <v>0</v>
      </c>
      <c r="H18" s="53"/>
      <c r="I18" s="58">
        <f t="shared" ref="I18:I25" si="2">SUM(E18*G18)</f>
        <v>0</v>
      </c>
      <c r="J18" s="59"/>
    </row>
    <row r="19" spans="1:26" x14ac:dyDescent="0.3">
      <c r="A19" s="25">
        <v>3</v>
      </c>
      <c r="B19" s="2" t="s">
        <v>19</v>
      </c>
      <c r="C19" s="44" t="s">
        <v>24</v>
      </c>
      <c r="D19" s="45"/>
      <c r="E19" s="44">
        <v>25</v>
      </c>
      <c r="F19" s="45"/>
      <c r="G19" s="52">
        <v>0</v>
      </c>
      <c r="H19" s="53"/>
      <c r="I19" s="58">
        <f t="shared" si="2"/>
        <v>0</v>
      </c>
      <c r="J19" s="59"/>
    </row>
    <row r="20" spans="1:26" x14ac:dyDescent="0.3">
      <c r="A20" s="25">
        <v>4</v>
      </c>
      <c r="B20" s="2" t="s">
        <v>20</v>
      </c>
      <c r="C20" s="44" t="s">
        <v>24</v>
      </c>
      <c r="D20" s="45"/>
      <c r="E20" s="44">
        <v>25</v>
      </c>
      <c r="F20" s="45"/>
      <c r="G20" s="52">
        <v>0</v>
      </c>
      <c r="H20" s="53"/>
      <c r="I20" s="58">
        <f t="shared" si="2"/>
        <v>0</v>
      </c>
      <c r="J20" s="59"/>
    </row>
    <row r="21" spans="1:26" x14ac:dyDescent="0.3">
      <c r="A21" s="25">
        <v>5</v>
      </c>
      <c r="B21" s="2" t="s">
        <v>21</v>
      </c>
      <c r="C21" s="44" t="s">
        <v>24</v>
      </c>
      <c r="D21" s="45"/>
      <c r="E21" s="44">
        <v>40</v>
      </c>
      <c r="F21" s="45"/>
      <c r="G21" s="52">
        <v>0</v>
      </c>
      <c r="H21" s="53"/>
      <c r="I21" s="58">
        <f t="shared" si="2"/>
        <v>0</v>
      </c>
      <c r="J21" s="59"/>
    </row>
    <row r="22" spans="1:26" x14ac:dyDescent="0.3">
      <c r="A22" s="25">
        <v>6</v>
      </c>
      <c r="B22" s="2" t="s">
        <v>22</v>
      </c>
      <c r="C22" s="44" t="s">
        <v>24</v>
      </c>
      <c r="D22" s="45"/>
      <c r="E22" s="44">
        <v>25</v>
      </c>
      <c r="F22" s="45"/>
      <c r="G22" s="52">
        <v>0</v>
      </c>
      <c r="H22" s="53"/>
      <c r="I22" s="58">
        <f t="shared" si="2"/>
        <v>0</v>
      </c>
      <c r="J22" s="59"/>
    </row>
    <row r="23" spans="1:26" x14ac:dyDescent="0.3">
      <c r="A23" s="25">
        <v>7</v>
      </c>
      <c r="B23" s="2" t="s">
        <v>39</v>
      </c>
      <c r="C23" s="44" t="s">
        <v>25</v>
      </c>
      <c r="D23" s="45"/>
      <c r="E23" s="44">
        <v>14</v>
      </c>
      <c r="F23" s="45"/>
      <c r="G23" s="52">
        <v>0</v>
      </c>
      <c r="H23" s="53"/>
      <c r="I23" s="58">
        <f t="shared" si="2"/>
        <v>0</v>
      </c>
      <c r="J23" s="59"/>
    </row>
    <row r="24" spans="1:26" x14ac:dyDescent="0.3">
      <c r="A24" s="25">
        <v>8</v>
      </c>
      <c r="B24" s="2" t="s">
        <v>38</v>
      </c>
      <c r="C24" s="44" t="s">
        <v>25</v>
      </c>
      <c r="D24" s="45"/>
      <c r="E24" s="44">
        <v>14</v>
      </c>
      <c r="F24" s="45"/>
      <c r="G24" s="52">
        <v>0</v>
      </c>
      <c r="H24" s="53"/>
      <c r="I24" s="58">
        <f t="shared" si="2"/>
        <v>0</v>
      </c>
      <c r="J24" s="59"/>
    </row>
    <row r="25" spans="1:26" x14ac:dyDescent="0.3">
      <c r="A25" s="25">
        <v>9</v>
      </c>
      <c r="B25" s="2" t="s">
        <v>37</v>
      </c>
      <c r="C25" s="44" t="s">
        <v>25</v>
      </c>
      <c r="D25" s="45"/>
      <c r="E25" s="44">
        <v>14</v>
      </c>
      <c r="F25" s="45"/>
      <c r="G25" s="52">
        <v>0</v>
      </c>
      <c r="H25" s="53"/>
      <c r="I25" s="58">
        <f t="shared" si="2"/>
        <v>0</v>
      </c>
      <c r="J25" s="59"/>
    </row>
    <row r="26" spans="1:26" ht="16.2" thickBot="1" x14ac:dyDescent="0.35">
      <c r="A26" s="33">
        <v>10</v>
      </c>
      <c r="B26" s="34" t="s">
        <v>36</v>
      </c>
      <c r="C26" s="62" t="s">
        <v>27</v>
      </c>
      <c r="D26" s="63"/>
      <c r="E26" s="54">
        <v>125000</v>
      </c>
      <c r="F26" s="55"/>
      <c r="G26" s="50">
        <v>0</v>
      </c>
      <c r="H26" s="51"/>
      <c r="I26" s="60">
        <f>SUM(E26*G26)+E26</f>
        <v>125000</v>
      </c>
      <c r="J26" s="61"/>
    </row>
    <row r="27" spans="1:26" ht="18.45" customHeight="1" thickBot="1" x14ac:dyDescent="0.35"/>
    <row r="28" spans="1:26" x14ac:dyDescent="0.3">
      <c r="B28" s="73" t="s">
        <v>4</v>
      </c>
      <c r="C28" s="74"/>
      <c r="D28" s="75"/>
    </row>
    <row r="29" spans="1:26" x14ac:dyDescent="0.3">
      <c r="B29" s="31" t="s">
        <v>29</v>
      </c>
      <c r="C29" s="76">
        <f>SUM(O4:O13)</f>
        <v>0</v>
      </c>
      <c r="D29" s="77"/>
    </row>
    <row r="30" spans="1:26" x14ac:dyDescent="0.3">
      <c r="B30" s="31" t="s">
        <v>30</v>
      </c>
      <c r="C30" s="76">
        <f>SUM(I17:J26)</f>
        <v>125000</v>
      </c>
      <c r="D30" s="77"/>
    </row>
    <row r="31" spans="1:26" ht="16.2" thickBot="1" x14ac:dyDescent="0.35">
      <c r="B31" s="32" t="s">
        <v>31</v>
      </c>
      <c r="C31" s="64">
        <f>SUM(C29:D30)</f>
        <v>125000</v>
      </c>
      <c r="D31" s="65"/>
    </row>
    <row r="33" spans="2:14" ht="130.5" customHeight="1" x14ac:dyDescent="0.3">
      <c r="B33" s="66" t="s">
        <v>32</v>
      </c>
      <c r="C33" s="66"/>
      <c r="D33" s="66"/>
      <c r="E33" s="66"/>
      <c r="F33" s="66"/>
      <c r="G33" s="66"/>
      <c r="H33" s="66"/>
      <c r="I33" s="66"/>
      <c r="J33" s="66"/>
      <c r="K33" s="66"/>
      <c r="L33" s="66"/>
      <c r="M33" s="66"/>
      <c r="N33" s="66"/>
    </row>
    <row r="34" spans="2:14" ht="15.45" customHeight="1" x14ac:dyDescent="0.3">
      <c r="B34" s="66"/>
      <c r="C34" s="66"/>
      <c r="D34" s="66"/>
      <c r="E34" s="66"/>
      <c r="F34" s="66"/>
      <c r="G34" s="66"/>
      <c r="H34" s="66"/>
      <c r="I34" s="66"/>
      <c r="J34" s="66"/>
      <c r="K34" s="66"/>
      <c r="L34" s="66"/>
      <c r="M34" s="66"/>
      <c r="N34" s="66"/>
    </row>
    <row r="35" spans="2:14" x14ac:dyDescent="0.3">
      <c r="B35" s="66"/>
      <c r="C35" s="66"/>
      <c r="D35" s="66"/>
      <c r="E35" s="66"/>
      <c r="F35" s="66"/>
      <c r="G35" s="66"/>
      <c r="H35" s="66"/>
      <c r="I35" s="66"/>
      <c r="J35" s="66"/>
      <c r="K35" s="66"/>
      <c r="L35" s="66"/>
      <c r="M35" s="66"/>
      <c r="N35" s="66"/>
    </row>
    <row r="36" spans="2:14" x14ac:dyDescent="0.3">
      <c r="B36" s="66"/>
      <c r="C36" s="66"/>
      <c r="D36" s="66"/>
      <c r="E36" s="66"/>
      <c r="F36" s="66"/>
      <c r="G36" s="66"/>
      <c r="H36" s="66"/>
      <c r="I36" s="66"/>
      <c r="J36" s="66"/>
      <c r="K36" s="66"/>
      <c r="L36" s="66"/>
      <c r="M36" s="66"/>
      <c r="N36" s="66"/>
    </row>
    <row r="37" spans="2:14" x14ac:dyDescent="0.3">
      <c r="B37" s="66"/>
      <c r="C37" s="66"/>
      <c r="D37" s="66"/>
      <c r="E37" s="66"/>
      <c r="F37" s="66"/>
      <c r="G37" s="66"/>
      <c r="H37" s="66"/>
      <c r="I37" s="66"/>
      <c r="J37" s="66"/>
      <c r="K37" s="66"/>
      <c r="L37" s="66"/>
      <c r="M37" s="66"/>
      <c r="N37" s="66"/>
    </row>
    <row r="38" spans="2:14" x14ac:dyDescent="0.3">
      <c r="B38" s="66"/>
      <c r="C38" s="66"/>
      <c r="D38" s="66"/>
      <c r="E38" s="66"/>
      <c r="F38" s="66"/>
      <c r="G38" s="66"/>
      <c r="H38" s="66"/>
      <c r="I38" s="66"/>
      <c r="J38" s="66"/>
      <c r="K38" s="66"/>
      <c r="L38" s="66"/>
      <c r="M38" s="66"/>
      <c r="N38" s="66"/>
    </row>
    <row r="39" spans="2:14" x14ac:dyDescent="0.3">
      <c r="B39" s="66"/>
      <c r="C39" s="66"/>
      <c r="D39" s="66"/>
      <c r="E39" s="66"/>
      <c r="F39" s="66"/>
      <c r="G39" s="66"/>
      <c r="H39" s="66"/>
      <c r="I39" s="66"/>
      <c r="J39" s="66"/>
      <c r="K39" s="66"/>
      <c r="L39" s="66"/>
      <c r="M39" s="66"/>
      <c r="N39" s="66"/>
    </row>
  </sheetData>
  <sheetProtection selectLockedCells="1"/>
  <mergeCells count="57">
    <mergeCell ref="C31:D31"/>
    <mergeCell ref="B33:N39"/>
    <mergeCell ref="A1:O1"/>
    <mergeCell ref="A15:J15"/>
    <mergeCell ref="B28:D28"/>
    <mergeCell ref="C29:D29"/>
    <mergeCell ref="C30:D30"/>
    <mergeCell ref="C16:D16"/>
    <mergeCell ref="M2:N2"/>
    <mergeCell ref="K2:L2"/>
    <mergeCell ref="I2:J2"/>
    <mergeCell ref="G2:H2"/>
    <mergeCell ref="E2:F2"/>
    <mergeCell ref="C2:D2"/>
    <mergeCell ref="C21:D21"/>
    <mergeCell ref="C20:D20"/>
    <mergeCell ref="C19:D19"/>
    <mergeCell ref="C18:D18"/>
    <mergeCell ref="C17:D17"/>
    <mergeCell ref="C26:D26"/>
    <mergeCell ref="C25:D25"/>
    <mergeCell ref="C24:D24"/>
    <mergeCell ref="C23:D23"/>
    <mergeCell ref="C22:D22"/>
    <mergeCell ref="E26:F26"/>
    <mergeCell ref="G17:H17"/>
    <mergeCell ref="G16:H16"/>
    <mergeCell ref="I16:J16"/>
    <mergeCell ref="I17:J17"/>
    <mergeCell ref="I18:J18"/>
    <mergeCell ref="I24:J24"/>
    <mergeCell ref="I25:J25"/>
    <mergeCell ref="I26:J26"/>
    <mergeCell ref="I19:J19"/>
    <mergeCell ref="I20:J20"/>
    <mergeCell ref="I21:J21"/>
    <mergeCell ref="I22:J22"/>
    <mergeCell ref="I23:J23"/>
    <mergeCell ref="G21:H21"/>
    <mergeCell ref="G20:H20"/>
    <mergeCell ref="G19:H19"/>
    <mergeCell ref="G18:H18"/>
    <mergeCell ref="E21:F21"/>
    <mergeCell ref="E20:F20"/>
    <mergeCell ref="E19:F19"/>
    <mergeCell ref="E18:F18"/>
    <mergeCell ref="G26:H26"/>
    <mergeCell ref="G25:H25"/>
    <mergeCell ref="G24:H24"/>
    <mergeCell ref="G23:H23"/>
    <mergeCell ref="G22:H22"/>
    <mergeCell ref="E25:F25"/>
    <mergeCell ref="E24:F24"/>
    <mergeCell ref="E23:F23"/>
    <mergeCell ref="E22:F22"/>
    <mergeCell ref="E16:F16"/>
    <mergeCell ref="E17:F17"/>
  </mergeCells>
  <phoneticPr fontId="6" type="noConversion"/>
  <pageMargins left="1" right="1" top="0.75" bottom="1" header="0.5" footer="0.5"/>
  <pageSetup scale="65" fitToWidth="0" orientation="landscape" r:id="rId1"/>
  <headerFooter>
    <oddHeader>&amp;CFORM 12 PRICE BID SHEET
VILLAGEWIDE LANDSCAPE MAINTENANCE</oddHeader>
  </headerFooter>
  <colBreaks count="1" manualBreakCount="1">
    <brk id="15" max="3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Location</vt:lpstr>
      <vt:lpstr>Location!Print_Area</vt:lpstr>
    </vt:vector>
  </TitlesOfParts>
  <Company>CoPP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Perjuste, Erick</dc:creator>
  <cp:lastModifiedBy>Annabelle Rodriguez</cp:lastModifiedBy>
  <cp:lastPrinted>2026-08-22T01:18:05Z</cp:lastPrinted>
  <dcterms:created xsi:type="dcterms:W3CDTF">2017-11-06T12:26:37Z</dcterms:created>
  <dcterms:modified xsi:type="dcterms:W3CDTF">2026-08-24T14:41:46Z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2025-07-03T17:57:53Z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4c61043a-bafc-45b6-9227-7f337a3df08c</vt:lpwstr>
  </property>
  <property fmtid="{D5CDD505-2E9C-101B-9397-08002B2CF9AE}" pid="7" name="MSIP_Label_defa4170-0d19-0005-0004-bc88714345d2_ActionId">
    <vt:lpwstr>89134223-14d8-4cf8-a40d-7e57e535f193</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